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za\Desktop\"/>
    </mc:Choice>
  </mc:AlternateContent>
  <bookViews>
    <workbookView xWindow="0" yWindow="0" windowWidth="28800" windowHeight="12435"/>
  </bookViews>
  <sheets>
    <sheet name="presupuesto 2019 PORTAL TRANSPA" sheetId="1" r:id="rId1"/>
  </sheets>
  <definedNames>
    <definedName name="Dat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12" i="1" s="1"/>
  <c r="F101" i="1"/>
  <c r="F97" i="1"/>
  <c r="G97" i="1" s="1"/>
  <c r="F93" i="1"/>
  <c r="E89" i="1"/>
  <c r="F82" i="1"/>
  <c r="F79" i="1"/>
  <c r="F76" i="1"/>
  <c r="G76" i="1" s="1"/>
  <c r="F71" i="1"/>
  <c r="F68" i="1"/>
  <c r="G68" i="1" s="1"/>
  <c r="F60" i="1"/>
  <c r="F33" i="1"/>
  <c r="F29" i="1"/>
  <c r="F26" i="1"/>
  <c r="F21" i="1"/>
  <c r="F17" i="1"/>
  <c r="F13" i="1"/>
  <c r="F10" i="1"/>
  <c r="F7" i="1"/>
  <c r="G82" i="1" l="1"/>
  <c r="G79" i="1"/>
  <c r="G71" i="1"/>
  <c r="G60" i="1"/>
  <c r="G101" i="1"/>
  <c r="G93" i="1"/>
  <c r="F37" i="1"/>
  <c r="G13" i="1" s="1"/>
  <c r="G106" i="1"/>
  <c r="G29" i="1" l="1"/>
  <c r="G17" i="1"/>
  <c r="G33" i="1"/>
  <c r="G10" i="1"/>
  <c r="G26" i="1"/>
  <c r="G21" i="1"/>
  <c r="G7" i="1"/>
</calcChain>
</file>

<file path=xl/sharedStrings.xml><?xml version="1.0" encoding="utf-8"?>
<sst xmlns="http://schemas.openxmlformats.org/spreadsheetml/2006/main" count="68" uniqueCount="66">
  <si>
    <r>
      <t xml:space="preserve">PRESUPUESTO    DEL   OBISPADO              RECURSOS                 </t>
    </r>
    <r>
      <rPr>
        <b/>
        <sz val="8"/>
        <rFont val="Georgia"/>
        <family val="1"/>
      </rPr>
      <t xml:space="preserve"> EJERCICIO   2019</t>
    </r>
  </si>
  <si>
    <t>Asignación Tributaria</t>
  </si>
  <si>
    <t>Fondo Común Interdiocesano</t>
  </si>
  <si>
    <t>Prestación Servicios Pastorales</t>
  </si>
  <si>
    <t>Hospitales y Centros Penitenciarios</t>
  </si>
  <si>
    <t>Comunicación cristiana de bienes</t>
  </si>
  <si>
    <t>Canon Fondo Sustentación Clero</t>
  </si>
  <si>
    <t>Canón Pastoral</t>
  </si>
  <si>
    <t>Aportaciones voluntarias de los fieles</t>
  </si>
  <si>
    <t>Colectas parroquiales (Medios Comunicación)</t>
  </si>
  <si>
    <t>Donativos y Suscripciones</t>
  </si>
  <si>
    <t>Otros ingresos corrientes</t>
  </si>
  <si>
    <t>Ingresos por Servicios (Huerta Carmela)</t>
  </si>
  <si>
    <t>Ingresos Inst.Diocesanas (Hoja con vosotros)</t>
  </si>
  <si>
    <t>Conferencia Episcopal (Seg Social, IVA)</t>
  </si>
  <si>
    <t xml:space="preserve"> </t>
  </si>
  <si>
    <t>Subvenciones</t>
  </si>
  <si>
    <t>Subvención Diputación</t>
  </si>
  <si>
    <t>Ingresos patrimonio inmobiliario</t>
  </si>
  <si>
    <t>Alquileres urbanos</t>
  </si>
  <si>
    <t>Alquileres rústicos</t>
  </si>
  <si>
    <t>Ingresos Patrimonio Mobiliario</t>
  </si>
  <si>
    <t>Rendimientos financieros</t>
  </si>
  <si>
    <t>SUMA RECURSOS OBTENIDOS</t>
  </si>
  <si>
    <r>
      <t xml:space="preserve">PRESUPUESTO DEL OBISPADO              APLICACIÓN DE RECURSOS     </t>
    </r>
    <r>
      <rPr>
        <b/>
        <sz val="9"/>
        <rFont val="Georgia"/>
        <family val="1"/>
      </rPr>
      <t>EJERCICIO  2019</t>
    </r>
  </si>
  <si>
    <t>Actividades Pastorales</t>
  </si>
  <si>
    <t>Acciones diocesanas y Consejos Diocesanos</t>
  </si>
  <si>
    <t>Delegaciones Diocesanas y otros</t>
  </si>
  <si>
    <t>Arciprestazgos</t>
  </si>
  <si>
    <t>Servicios generales diocesanos</t>
  </si>
  <si>
    <t>Atención parroquias  (Km, ayuda préstam, etc)</t>
  </si>
  <si>
    <t xml:space="preserve">Ejercicios, retiros y cursos </t>
  </si>
  <si>
    <t>Actividades Asistenciales</t>
  </si>
  <si>
    <t>Cáritas, ayuda y limpieza, y otros</t>
  </si>
  <si>
    <t>Ayuda a la Iglesia Nacional e Internacional</t>
  </si>
  <si>
    <t>Fondo Nueva Evangelización</t>
  </si>
  <si>
    <t xml:space="preserve">Aportación Fondo Interdiocesano </t>
  </si>
  <si>
    <r>
      <t xml:space="preserve">Ayuda Iglesia universal </t>
    </r>
    <r>
      <rPr>
        <sz val="8"/>
        <rFont val="Arial"/>
        <family val="2"/>
      </rPr>
      <t>(c 1271,Ecclesiae,Buen Sam)</t>
    </r>
  </si>
  <si>
    <t>Otras Instituciones Diocesanas</t>
  </si>
  <si>
    <t>Casa Iglesia, Casa Sacerdotal, Casa Conviv.</t>
  </si>
  <si>
    <t>Aportaciones Centros de Formación</t>
  </si>
  <si>
    <t>Seminario Diocesano</t>
  </si>
  <si>
    <t>Conservación de edificios y Gtos de Funcionamiento</t>
  </si>
  <si>
    <t>Reparaciones, Conservación y Rehabilitaciones</t>
  </si>
  <si>
    <t>Servicios Profesionales Independientes</t>
  </si>
  <si>
    <t>Primas de Seguros</t>
  </si>
  <si>
    <t>Campañas de Publicidad y Relaciones Públicas</t>
  </si>
  <si>
    <t>Suministros</t>
  </si>
  <si>
    <t>Material de Oficina, correpondencia, informáticos, etc.</t>
  </si>
  <si>
    <t>Boletín y Hoja Diocesana y envío</t>
  </si>
  <si>
    <t>Mantenimiento fincas urbanas y rústicas</t>
  </si>
  <si>
    <t>Otros gastos (limpieza, etc)</t>
  </si>
  <si>
    <t>Tributos</t>
  </si>
  <si>
    <t>Tributos (tasas, etc.)</t>
  </si>
  <si>
    <t>IVA</t>
  </si>
  <si>
    <t>Gastos de Personal</t>
  </si>
  <si>
    <t>Retribución del Clero</t>
  </si>
  <si>
    <t>Retribución Seglares</t>
  </si>
  <si>
    <t>Gastos extraordinarios</t>
  </si>
  <si>
    <t>Gastos extraordinarios e imprevistos</t>
  </si>
  <si>
    <t>Obras en parroquias pequeñas y otros</t>
  </si>
  <si>
    <t>Ayuda préstamo templo nuevo (san Juan Bta)</t>
  </si>
  <si>
    <t>Dotación para amortizaciones</t>
  </si>
  <si>
    <t>Dotación Amortización</t>
  </si>
  <si>
    <t>CAPACIDAD  DE FINANCIACIÓN</t>
  </si>
  <si>
    <t>SUMA APLICACIÓN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</si>
</sst>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b/>
      <sz val="8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sz val="14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Georgia"/>
      <family val="1"/>
    </font>
    <font>
      <sz val="1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/>
    <xf numFmtId="0" fontId="0" fillId="0" borderId="0" xfId="0" applyAlignment="1">
      <alignment wrapText="1"/>
    </xf>
    <xf numFmtId="0" fontId="5" fillId="0" borderId="0" xfId="0" applyFont="1"/>
    <xf numFmtId="4" fontId="5" fillId="0" borderId="10" xfId="0" applyNumberFormat="1" applyFont="1" applyBorder="1"/>
    <xf numFmtId="10" fontId="5" fillId="0" borderId="10" xfId="0" applyNumberFormat="1" applyFont="1" applyBorder="1"/>
    <xf numFmtId="4" fontId="0" fillId="0" borderId="10" xfId="0" applyNumberFormat="1" applyBorder="1" applyAlignment="1"/>
    <xf numFmtId="10" fontId="6" fillId="0" borderId="0" xfId="0" applyNumberFormat="1" applyFont="1"/>
    <xf numFmtId="10" fontId="0" fillId="0" borderId="0" xfId="0" applyNumberFormat="1"/>
    <xf numFmtId="0" fontId="0" fillId="0" borderId="0" xfId="0" applyBorder="1" applyAlignment="1"/>
    <xf numFmtId="4" fontId="0" fillId="0" borderId="0" xfId="0" applyNumberFormat="1" applyBorder="1" applyAlignment="1"/>
    <xf numFmtId="10" fontId="7" fillId="0" borderId="0" xfId="0" applyNumberFormat="1" applyFont="1"/>
    <xf numFmtId="0" fontId="0" fillId="0" borderId="0" xfId="0" applyFill="1" applyBorder="1" applyAlignment="1"/>
    <xf numFmtId="4" fontId="0" fillId="0" borderId="0" xfId="0" applyNumberFormat="1" applyAlignment="1"/>
    <xf numFmtId="4" fontId="0" fillId="0" borderId="0" xfId="0" applyNumberFormat="1"/>
    <xf numFmtId="10" fontId="8" fillId="0" borderId="0" xfId="0" applyNumberFormat="1" applyFont="1"/>
    <xf numFmtId="0" fontId="0" fillId="0" borderId="0" xfId="0" applyAlignment="1"/>
    <xf numFmtId="4" fontId="0" fillId="0" borderId="10" xfId="0" applyNumberFormat="1" applyFill="1" applyBorder="1" applyAlignment="1"/>
    <xf numFmtId="4" fontId="0" fillId="0" borderId="0" xfId="0" applyNumberFormat="1" applyFill="1" applyBorder="1" applyAlignment="1"/>
    <xf numFmtId="10" fontId="5" fillId="0" borderId="0" xfId="0" applyNumberFormat="1" applyFont="1"/>
    <xf numFmtId="4" fontId="9" fillId="0" borderId="10" xfId="0" applyNumberFormat="1" applyFont="1" applyBorder="1"/>
    <xf numFmtId="0" fontId="9" fillId="0" borderId="0" xfId="0" applyFont="1"/>
    <xf numFmtId="3" fontId="0" fillId="0" borderId="0" xfId="0" applyNumberFormat="1"/>
    <xf numFmtId="0" fontId="1" fillId="0" borderId="0" xfId="0" applyFont="1"/>
    <xf numFmtId="4" fontId="1" fillId="0" borderId="11" xfId="0" applyNumberFormat="1" applyFont="1" applyBorder="1" applyAlignment="1"/>
    <xf numFmtId="4" fontId="5" fillId="0" borderId="0" xfId="0" applyNumberFormat="1" applyFont="1" applyBorder="1"/>
    <xf numFmtId="10" fontId="5" fillId="0" borderId="0" xfId="0" applyNumberFormat="1" applyFont="1" applyBorder="1"/>
    <xf numFmtId="4" fontId="0" fillId="0" borderId="11" xfId="0" applyNumberFormat="1" applyBorder="1" applyAlignment="1"/>
    <xf numFmtId="0" fontId="0" fillId="0" borderId="0" xfId="0" applyBorder="1"/>
    <xf numFmtId="0" fontId="0" fillId="0" borderId="8" xfId="0" applyBorder="1" applyAlignment="1"/>
    <xf numFmtId="4" fontId="0" fillId="0" borderId="8" xfId="0" applyNumberFormat="1" applyBorder="1" applyAlignment="1"/>
    <xf numFmtId="10" fontId="8" fillId="0" borderId="0" xfId="0" applyNumberFormat="1" applyFont="1" applyBorder="1"/>
    <xf numFmtId="4" fontId="1" fillId="0" borderId="10" xfId="0" applyNumberFormat="1" applyFont="1" applyBorder="1"/>
    <xf numFmtId="0" fontId="0" fillId="0" borderId="0" xfId="0" applyFill="1" applyBorder="1"/>
    <xf numFmtId="4" fontId="0" fillId="0" borderId="10" xfId="0" applyNumberFormat="1" applyBorder="1"/>
    <xf numFmtId="4" fontId="0" fillId="0" borderId="8" xfId="0" applyNumberFormat="1" applyBorder="1"/>
    <xf numFmtId="0" fontId="9" fillId="0" borderId="0" xfId="0" applyFont="1" applyFill="1" applyBorder="1" applyAlignment="1"/>
    <xf numFmtId="4" fontId="9" fillId="0" borderId="0" xfId="0" applyNumberFormat="1" applyFont="1" applyBorder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2" fillId="0" borderId="1" xfId="0" applyFont="1" applyBorder="1" applyAlignment="1">
      <alignment horizontal="center" vertical="distributed" wrapText="1"/>
    </xf>
    <xf numFmtId="0" fontId="0" fillId="0" borderId="2" xfId="0" applyBorder="1" applyAlignment="1">
      <alignment vertical="distributed" wrapText="1"/>
    </xf>
    <xf numFmtId="0" fontId="0" fillId="0" borderId="3" xfId="0" applyBorder="1" applyAlignment="1">
      <alignment vertical="distributed" wrapText="1"/>
    </xf>
    <xf numFmtId="0" fontId="0" fillId="0" borderId="4" xfId="0" applyBorder="1" applyAlignment="1">
      <alignment vertical="distributed" wrapText="1"/>
    </xf>
    <xf numFmtId="0" fontId="0" fillId="0" borderId="5" xfId="0" applyBorder="1" applyAlignment="1">
      <alignment vertical="distributed" wrapText="1"/>
    </xf>
    <xf numFmtId="0" fontId="0" fillId="0" borderId="6" xfId="0" applyBorder="1" applyAlignment="1">
      <alignment vertical="distributed" wrapText="1"/>
    </xf>
    <xf numFmtId="0" fontId="0" fillId="0" borderId="0" xfId="0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9" fillId="0" borderId="10" xfId="0" applyFont="1" applyFill="1" applyBorder="1" applyAlignme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1" fillId="0" borderId="7" xfId="0" applyFont="1" applyFill="1" applyBorder="1" applyAlignment="1"/>
    <xf numFmtId="0" fontId="5" fillId="0" borderId="10" xfId="0" applyFont="1" applyFill="1" applyBorder="1" applyAlignment="1"/>
    <xf numFmtId="0" fontId="0" fillId="0" borderId="10" xfId="0" applyBorder="1" applyAlignment="1"/>
    <xf numFmtId="0" fontId="0" fillId="0" borderId="10" xfId="0" applyFill="1" applyBorder="1" applyAlignment="1"/>
    <xf numFmtId="0" fontId="5" fillId="0" borderId="10" xfId="0" applyFont="1" applyBorder="1" applyAlignment="1"/>
    <xf numFmtId="0" fontId="2" fillId="0" borderId="1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11" fillId="0" borderId="3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/>
    </xf>
    <xf numFmtId="0" fontId="11" fillId="0" borderId="5" xfId="0" applyFont="1" applyBorder="1" applyAlignment="1">
      <alignment horizontal="center" vertical="distributed"/>
    </xf>
    <xf numFmtId="0" fontId="11" fillId="0" borderId="6" xfId="0" applyFont="1" applyBorder="1" applyAlignment="1">
      <alignment horizontal="center" vertical="distributed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1" xfId="0" applyBorder="1" applyAlignment="1"/>
    <xf numFmtId="0" fontId="1" fillId="0" borderId="10" xfId="0" applyFont="1" applyBorder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25" zoomScaleNormal="100" workbookViewId="0">
      <selection activeCell="G39" sqref="G39"/>
    </sheetView>
  </sheetViews>
  <sheetFormatPr baseColWidth="10" defaultRowHeight="12.75" x14ac:dyDescent="0.2"/>
  <cols>
    <col min="1" max="1" width="9.7109375" customWidth="1"/>
    <col min="2" max="2" width="12.28515625" customWidth="1"/>
    <col min="4" max="4" width="15.28515625" customWidth="1"/>
    <col min="5" max="5" width="12.7109375" bestFit="1" customWidth="1"/>
    <col min="6" max="6" width="18.7109375" customWidth="1"/>
    <col min="7" max="7" width="9.42578125" customWidth="1"/>
    <col min="8" max="8" width="18.7109375" customWidth="1"/>
  </cols>
  <sheetData>
    <row r="1" spans="1:7" ht="39" customHeight="1" x14ac:dyDescent="0.2"/>
    <row r="2" spans="1:7" s="1" customFormat="1" ht="20.25" x14ac:dyDescent="0.3">
      <c r="A2" s="41" t="s">
        <v>0</v>
      </c>
      <c r="B2" s="42"/>
      <c r="C2" s="42"/>
      <c r="D2" s="42"/>
      <c r="E2" s="42"/>
      <c r="F2" s="43"/>
    </row>
    <row r="3" spans="1:7" s="1" customFormat="1" ht="20.25" x14ac:dyDescent="0.3">
      <c r="A3" s="44"/>
      <c r="B3" s="45"/>
      <c r="C3" s="45"/>
      <c r="D3" s="45"/>
      <c r="E3" s="45"/>
      <c r="F3" s="46"/>
    </row>
    <row r="4" spans="1:7" s="1" customFormat="1" ht="20.25" x14ac:dyDescent="0.3">
      <c r="A4" s="2"/>
      <c r="B4" s="2"/>
      <c r="C4" s="2"/>
      <c r="D4" s="2"/>
      <c r="E4" s="2"/>
      <c r="F4" s="2"/>
    </row>
    <row r="5" spans="1:7" x14ac:dyDescent="0.2">
      <c r="B5" s="47"/>
      <c r="C5" s="47"/>
    </row>
    <row r="7" spans="1:7" s="3" customFormat="1" x14ac:dyDescent="0.2">
      <c r="A7" s="3">
        <v>70</v>
      </c>
      <c r="B7" s="48" t="s">
        <v>1</v>
      </c>
      <c r="C7" s="49"/>
      <c r="D7" s="49"/>
      <c r="E7" s="50"/>
      <c r="F7" s="4">
        <f>SUM(E8:E8)</f>
        <v>3070415</v>
      </c>
      <c r="G7" s="5">
        <f>F7/F37</f>
        <v>0.77704189511858412</v>
      </c>
    </row>
    <row r="8" spans="1:7" ht="18" x14ac:dyDescent="0.25">
      <c r="B8" s="51" t="s">
        <v>2</v>
      </c>
      <c r="C8" s="52"/>
      <c r="D8" s="53"/>
      <c r="E8" s="6">
        <v>3070415</v>
      </c>
      <c r="F8" s="7"/>
      <c r="G8" s="8"/>
    </row>
    <row r="9" spans="1:7" x14ac:dyDescent="0.2">
      <c r="B9" s="9"/>
      <c r="C9" s="9"/>
      <c r="D9" s="9"/>
      <c r="E9" s="10"/>
      <c r="F9" s="11"/>
      <c r="G9" s="8"/>
    </row>
    <row r="10" spans="1:7" x14ac:dyDescent="0.2">
      <c r="A10" s="3">
        <v>705</v>
      </c>
      <c r="B10" s="48" t="s">
        <v>3</v>
      </c>
      <c r="C10" s="49"/>
      <c r="D10" s="49"/>
      <c r="E10" s="50"/>
      <c r="F10" s="4">
        <f>E11</f>
        <v>160000</v>
      </c>
      <c r="G10" s="5">
        <f>F10/F37</f>
        <v>4.0491823815013102E-2</v>
      </c>
    </row>
    <row r="11" spans="1:7" x14ac:dyDescent="0.2">
      <c r="B11" s="51" t="s">
        <v>4</v>
      </c>
      <c r="C11" s="52"/>
      <c r="D11" s="53"/>
      <c r="E11" s="6">
        <v>160000</v>
      </c>
      <c r="F11" s="11"/>
      <c r="G11" s="8"/>
    </row>
    <row r="12" spans="1:7" x14ac:dyDescent="0.2">
      <c r="B12" s="12"/>
      <c r="C12" s="12"/>
      <c r="D12" s="12"/>
      <c r="E12" s="13"/>
      <c r="F12" s="14"/>
      <c r="G12" s="8"/>
    </row>
    <row r="13" spans="1:7" s="3" customFormat="1" x14ac:dyDescent="0.2">
      <c r="A13" s="3">
        <v>71</v>
      </c>
      <c r="B13" s="48" t="s">
        <v>5</v>
      </c>
      <c r="C13" s="49"/>
      <c r="D13" s="49"/>
      <c r="E13" s="50"/>
      <c r="F13" s="4">
        <f>SUM(E14:E15)</f>
        <v>370000</v>
      </c>
      <c r="G13" s="5">
        <f>F13/F37</f>
        <v>9.3637342572217799E-2</v>
      </c>
    </row>
    <row r="14" spans="1:7" x14ac:dyDescent="0.2">
      <c r="B14" s="51" t="s">
        <v>6</v>
      </c>
      <c r="C14" s="52"/>
      <c r="D14" s="53"/>
      <c r="E14" s="6">
        <v>200000</v>
      </c>
      <c r="G14" s="8"/>
    </row>
    <row r="15" spans="1:7" x14ac:dyDescent="0.2">
      <c r="B15" s="51" t="s">
        <v>7</v>
      </c>
      <c r="C15" s="52"/>
      <c r="D15" s="53"/>
      <c r="E15" s="6">
        <v>170000</v>
      </c>
      <c r="F15" s="15"/>
      <c r="G15" s="8"/>
    </row>
    <row r="16" spans="1:7" x14ac:dyDescent="0.2">
      <c r="B16" s="16"/>
      <c r="C16" s="16"/>
      <c r="D16" s="16"/>
      <c r="E16" s="13"/>
      <c r="F16" s="15"/>
      <c r="G16" s="8"/>
    </row>
    <row r="17" spans="1:7" s="3" customFormat="1" x14ac:dyDescent="0.2">
      <c r="A17" s="3">
        <v>72</v>
      </c>
      <c r="B17" s="48" t="s">
        <v>8</v>
      </c>
      <c r="C17" s="49"/>
      <c r="D17" s="49"/>
      <c r="E17" s="50"/>
      <c r="F17" s="4">
        <f>E19+E18</f>
        <v>90000</v>
      </c>
      <c r="G17" s="5">
        <f>F17/F37</f>
        <v>2.2776650895944869E-2</v>
      </c>
    </row>
    <row r="18" spans="1:7" x14ac:dyDescent="0.2">
      <c r="B18" s="38" t="s">
        <v>9</v>
      </c>
      <c r="C18" s="39"/>
      <c r="D18" s="40"/>
      <c r="E18" s="6">
        <v>5000</v>
      </c>
      <c r="F18" s="15"/>
      <c r="G18" s="8"/>
    </row>
    <row r="19" spans="1:7" x14ac:dyDescent="0.2">
      <c r="B19" s="38" t="s">
        <v>10</v>
      </c>
      <c r="C19" s="39"/>
      <c r="D19" s="40"/>
      <c r="E19" s="6">
        <v>85000</v>
      </c>
      <c r="F19" s="15"/>
      <c r="G19" s="8"/>
    </row>
    <row r="20" spans="1:7" x14ac:dyDescent="0.2">
      <c r="B20" s="12"/>
      <c r="C20" s="12"/>
      <c r="D20" s="12"/>
      <c r="E20" s="13"/>
      <c r="F20" s="14"/>
      <c r="G20" s="8"/>
    </row>
    <row r="21" spans="1:7" s="3" customFormat="1" x14ac:dyDescent="0.2">
      <c r="A21" s="3">
        <v>73</v>
      </c>
      <c r="B21" s="55" t="s">
        <v>11</v>
      </c>
      <c r="C21" s="56"/>
      <c r="D21" s="56"/>
      <c r="E21" s="57"/>
      <c r="F21" s="4">
        <f>SUM(E22:E24)</f>
        <v>119000</v>
      </c>
      <c r="G21" s="5">
        <f>F21/F37</f>
        <v>3.0115793962415996E-2</v>
      </c>
    </row>
    <row r="22" spans="1:7" x14ac:dyDescent="0.2">
      <c r="B22" s="38" t="s">
        <v>12</v>
      </c>
      <c r="C22" s="39"/>
      <c r="D22" s="40"/>
      <c r="E22" s="17">
        <v>17000</v>
      </c>
      <c r="F22" s="15"/>
      <c r="G22" s="8"/>
    </row>
    <row r="23" spans="1:7" x14ac:dyDescent="0.2">
      <c r="B23" s="38" t="s">
        <v>13</v>
      </c>
      <c r="C23" s="39"/>
      <c r="D23" s="40"/>
      <c r="E23" s="17">
        <v>41000</v>
      </c>
      <c r="F23" s="15"/>
      <c r="G23" s="8"/>
    </row>
    <row r="24" spans="1:7" x14ac:dyDescent="0.2">
      <c r="B24" s="58" t="s">
        <v>14</v>
      </c>
      <c r="C24" s="39"/>
      <c r="D24" s="40"/>
      <c r="E24" s="17">
        <v>61000</v>
      </c>
      <c r="F24" s="15"/>
      <c r="G24" s="8"/>
    </row>
    <row r="25" spans="1:7" x14ac:dyDescent="0.2">
      <c r="B25" s="12"/>
      <c r="C25" s="12"/>
      <c r="D25" s="12"/>
      <c r="E25" s="18"/>
      <c r="F25" s="14"/>
      <c r="G25" s="8" t="s">
        <v>15</v>
      </c>
    </row>
    <row r="26" spans="1:7" s="3" customFormat="1" x14ac:dyDescent="0.2">
      <c r="A26" s="3">
        <v>74</v>
      </c>
      <c r="B26" s="55" t="s">
        <v>16</v>
      </c>
      <c r="C26" s="56"/>
      <c r="D26" s="56"/>
      <c r="E26" s="57"/>
      <c r="F26" s="4">
        <f>SUM(E27:E27)</f>
        <v>50000</v>
      </c>
      <c r="G26" s="5">
        <f>F26/F37</f>
        <v>1.2653694942191594E-2</v>
      </c>
    </row>
    <row r="27" spans="1:7" s="3" customFormat="1" x14ac:dyDescent="0.2">
      <c r="B27" s="51" t="s">
        <v>17</v>
      </c>
      <c r="C27" s="52"/>
      <c r="D27" s="53"/>
      <c r="E27" s="17">
        <v>50000</v>
      </c>
      <c r="F27" s="15"/>
      <c r="G27" s="19"/>
    </row>
    <row r="28" spans="1:7" x14ac:dyDescent="0.2">
      <c r="B28" s="16"/>
      <c r="C28" s="16"/>
      <c r="D28" s="16"/>
      <c r="E28" s="18"/>
      <c r="F28" s="14"/>
      <c r="G28" s="8"/>
    </row>
    <row r="29" spans="1:7" s="3" customFormat="1" x14ac:dyDescent="0.2">
      <c r="A29" s="3">
        <v>75</v>
      </c>
      <c r="B29" s="59" t="s">
        <v>18</v>
      </c>
      <c r="C29" s="59"/>
      <c r="D29" s="59"/>
      <c r="E29" s="59"/>
      <c r="F29" s="4">
        <f>SUM(E30:E31)</f>
        <v>82000</v>
      </c>
      <c r="G29" s="5">
        <f>F29/F37</f>
        <v>2.0752059705194215E-2</v>
      </c>
    </row>
    <row r="30" spans="1:7" x14ac:dyDescent="0.2">
      <c r="B30" s="60" t="s">
        <v>19</v>
      </c>
      <c r="C30" s="60"/>
      <c r="D30" s="60"/>
      <c r="E30" s="17">
        <v>37000</v>
      </c>
      <c r="F30" s="15"/>
      <c r="G30" s="8"/>
    </row>
    <row r="31" spans="1:7" x14ac:dyDescent="0.2">
      <c r="B31" s="61" t="s">
        <v>20</v>
      </c>
      <c r="C31" s="61"/>
      <c r="D31" s="61"/>
      <c r="E31" s="17">
        <v>45000</v>
      </c>
      <c r="F31" s="15"/>
    </row>
    <row r="32" spans="1:7" x14ac:dyDescent="0.2">
      <c r="B32" s="12"/>
      <c r="C32" s="12"/>
      <c r="D32" s="12"/>
      <c r="E32" s="18"/>
      <c r="F32" s="15"/>
    </row>
    <row r="33" spans="1:7" x14ac:dyDescent="0.2">
      <c r="A33" s="3">
        <v>76</v>
      </c>
      <c r="B33" s="62" t="s">
        <v>21</v>
      </c>
      <c r="C33" s="62"/>
      <c r="D33" s="62"/>
      <c r="E33" s="62"/>
      <c r="F33" s="4">
        <f>SUM(E34:E34)</f>
        <v>10000</v>
      </c>
      <c r="G33" s="5">
        <f>F33/F37</f>
        <v>2.5307389884383189E-3</v>
      </c>
    </row>
    <row r="34" spans="1:7" x14ac:dyDescent="0.2">
      <c r="B34" s="60" t="s">
        <v>22</v>
      </c>
      <c r="C34" s="60"/>
      <c r="D34" s="60"/>
      <c r="E34" s="6">
        <v>10000</v>
      </c>
      <c r="F34" s="11"/>
      <c r="G34" s="8"/>
    </row>
    <row r="35" spans="1:7" x14ac:dyDescent="0.2">
      <c r="B35" s="12"/>
      <c r="C35" s="12"/>
      <c r="D35" s="12"/>
      <c r="E35" s="13"/>
      <c r="F35" s="14"/>
      <c r="G35" s="8"/>
    </row>
    <row r="36" spans="1:7" x14ac:dyDescent="0.2">
      <c r="B36" s="12"/>
      <c r="C36" s="12"/>
      <c r="D36" s="12"/>
      <c r="E36" s="12"/>
      <c r="F36" s="8"/>
      <c r="G36" s="8"/>
    </row>
    <row r="37" spans="1:7" ht="15.75" x14ac:dyDescent="0.25">
      <c r="B37" s="54" t="s">
        <v>23</v>
      </c>
      <c r="C37" s="54"/>
      <c r="D37" s="54"/>
      <c r="E37" s="54"/>
      <c r="F37" s="20">
        <f>SUM(F7:F35)</f>
        <v>3951415</v>
      </c>
      <c r="G37" s="8"/>
    </row>
    <row r="38" spans="1:7" x14ac:dyDescent="0.2">
      <c r="B38" s="12"/>
      <c r="C38" s="12"/>
      <c r="D38" s="12"/>
      <c r="E38" s="12"/>
      <c r="F38" s="14"/>
    </row>
    <row r="39" spans="1:7" x14ac:dyDescent="0.2">
      <c r="B39" s="3"/>
    </row>
    <row r="41" spans="1:7" s="21" customFormat="1" ht="15.75" x14ac:dyDescent="0.25">
      <c r="A41"/>
      <c r="B41"/>
      <c r="C41"/>
      <c r="D41"/>
      <c r="E41"/>
      <c r="F41"/>
      <c r="G41"/>
    </row>
    <row r="42" spans="1:7" s="21" customFormat="1" ht="15.75" x14ac:dyDescent="0.25">
      <c r="A42"/>
      <c r="B42"/>
      <c r="C42"/>
      <c r="D42"/>
      <c r="E42"/>
      <c r="F42"/>
      <c r="G42"/>
    </row>
    <row r="43" spans="1:7" s="21" customFormat="1" ht="15.75" x14ac:dyDescent="0.25">
      <c r="A43"/>
      <c r="B43"/>
      <c r="C43"/>
      <c r="D43"/>
      <c r="E43"/>
      <c r="F43"/>
      <c r="G43"/>
    </row>
    <row r="44" spans="1:7" s="21" customFormat="1" ht="15.75" x14ac:dyDescent="0.25">
      <c r="A44"/>
      <c r="B44" s="22"/>
      <c r="C44"/>
      <c r="D44"/>
    </row>
    <row r="45" spans="1:7" s="21" customFormat="1" ht="15.75" x14ac:dyDescent="0.25">
      <c r="A45"/>
      <c r="B45"/>
      <c r="C45"/>
      <c r="D45"/>
    </row>
    <row r="46" spans="1:7" s="21" customFormat="1" ht="15.75" x14ac:dyDescent="0.25">
      <c r="A46"/>
      <c r="B46"/>
      <c r="C46" s="23"/>
      <c r="D46"/>
    </row>
    <row r="47" spans="1:7" s="21" customFormat="1" ht="15.75" x14ac:dyDescent="0.25">
      <c r="A47"/>
      <c r="B47"/>
      <c r="C47"/>
      <c r="D47"/>
    </row>
    <row r="48" spans="1:7" s="21" customFormat="1" ht="15.75" x14ac:dyDescent="0.25">
      <c r="A48"/>
      <c r="B48"/>
      <c r="C48"/>
      <c r="D48"/>
    </row>
    <row r="49" spans="1:7" s="21" customFormat="1" ht="15.75" x14ac:dyDescent="0.25">
      <c r="A49"/>
      <c r="B49"/>
      <c r="C49"/>
      <c r="D49"/>
    </row>
    <row r="50" spans="1:7" s="21" customFormat="1" ht="15.75" x14ac:dyDescent="0.25">
      <c r="A50"/>
      <c r="B50"/>
      <c r="C50"/>
      <c r="D50"/>
    </row>
    <row r="51" spans="1:7" s="21" customFormat="1" ht="15.75" x14ac:dyDescent="0.25">
      <c r="A51"/>
      <c r="B51"/>
      <c r="C51"/>
      <c r="D51"/>
    </row>
    <row r="52" spans="1:7" s="21" customFormat="1" ht="15.75" x14ac:dyDescent="0.25">
      <c r="A52"/>
      <c r="B52"/>
      <c r="C52"/>
      <c r="D52"/>
    </row>
    <row r="53" spans="1:7" s="21" customFormat="1" ht="15.75" x14ac:dyDescent="0.25">
      <c r="A53"/>
      <c r="B53"/>
      <c r="C53"/>
      <c r="D53"/>
      <c r="E53"/>
      <c r="F53"/>
      <c r="G53"/>
    </row>
    <row r="54" spans="1:7" s="21" customFormat="1" ht="15.75" x14ac:dyDescent="0.25">
      <c r="A54"/>
      <c r="B54"/>
      <c r="C54"/>
      <c r="D54"/>
      <c r="E54"/>
      <c r="F54"/>
      <c r="G54"/>
    </row>
    <row r="55" spans="1:7" s="21" customFormat="1" ht="15.75" x14ac:dyDescent="0.25">
      <c r="A55"/>
      <c r="B55"/>
      <c r="C55"/>
      <c r="D55"/>
      <c r="E55"/>
      <c r="F55"/>
      <c r="G55"/>
    </row>
    <row r="56" spans="1:7" s="21" customFormat="1" ht="15.75" x14ac:dyDescent="0.25">
      <c r="A56"/>
      <c r="B56"/>
      <c r="C56"/>
      <c r="D56"/>
      <c r="E56"/>
      <c r="F56"/>
      <c r="G56"/>
    </row>
    <row r="57" spans="1:7" s="21" customFormat="1" ht="15.75" x14ac:dyDescent="0.25">
      <c r="A57" s="63" t="s">
        <v>24</v>
      </c>
      <c r="B57" s="64"/>
      <c r="C57" s="64"/>
      <c r="D57" s="64"/>
      <c r="E57" s="64"/>
      <c r="F57" s="65"/>
      <c r="G57"/>
    </row>
    <row r="58" spans="1:7" s="21" customFormat="1" ht="23.25" customHeight="1" x14ac:dyDescent="0.25">
      <c r="A58" s="66"/>
      <c r="B58" s="67"/>
      <c r="C58" s="67"/>
      <c r="D58" s="67"/>
      <c r="E58" s="67"/>
      <c r="F58" s="68"/>
      <c r="G58"/>
    </row>
    <row r="59" spans="1:7" s="21" customFormat="1" ht="15.75" x14ac:dyDescent="0.25">
      <c r="A59"/>
      <c r="B59"/>
      <c r="C59"/>
      <c r="D59"/>
      <c r="E59"/>
      <c r="F59"/>
      <c r="G59"/>
    </row>
    <row r="60" spans="1:7" s="21" customFormat="1" ht="28.15" customHeight="1" x14ac:dyDescent="0.25">
      <c r="A60" s="3">
        <v>600</v>
      </c>
      <c r="B60" s="62" t="s">
        <v>25</v>
      </c>
      <c r="C60" s="62"/>
      <c r="D60" s="62"/>
      <c r="E60" s="62"/>
      <c r="F60" s="4">
        <f>SUM(E61:E66)</f>
        <v>516000</v>
      </c>
      <c r="G60" s="5">
        <f>F60/F112</f>
        <v>0.13058613180341724</v>
      </c>
    </row>
    <row r="61" spans="1:7" s="21" customFormat="1" ht="15.75" x14ac:dyDescent="0.25">
      <c r="A61" s="3"/>
      <c r="B61" s="69" t="s">
        <v>26</v>
      </c>
      <c r="C61" s="70"/>
      <c r="D61" s="71"/>
      <c r="E61" s="24">
        <v>5000</v>
      </c>
      <c r="F61" s="25"/>
      <c r="G61" s="26"/>
    </row>
    <row r="62" spans="1:7" s="21" customFormat="1" ht="15.75" x14ac:dyDescent="0.25">
      <c r="A62"/>
      <c r="B62" s="60" t="s">
        <v>27</v>
      </c>
      <c r="C62" s="60"/>
      <c r="D62" s="60"/>
      <c r="E62" s="6">
        <v>75000</v>
      </c>
      <c r="F62" s="15"/>
      <c r="G62"/>
    </row>
    <row r="63" spans="1:7" s="21" customFormat="1" ht="15.75" x14ac:dyDescent="0.25">
      <c r="A63"/>
      <c r="B63" s="60" t="s">
        <v>28</v>
      </c>
      <c r="C63" s="60"/>
      <c r="D63" s="60"/>
      <c r="E63" s="6">
        <v>16000</v>
      </c>
      <c r="F63" s="15"/>
      <c r="G63"/>
    </row>
    <row r="64" spans="1:7" ht="13.15" customHeight="1" x14ac:dyDescent="0.2">
      <c r="B64" s="60" t="s">
        <v>29</v>
      </c>
      <c r="C64" s="60"/>
      <c r="D64" s="60"/>
      <c r="E64" s="6">
        <v>5000</v>
      </c>
      <c r="F64" s="15"/>
    </row>
    <row r="65" spans="1:7" x14ac:dyDescent="0.2">
      <c r="B65" s="60" t="s">
        <v>30</v>
      </c>
      <c r="C65" s="60"/>
      <c r="D65" s="60"/>
      <c r="E65" s="6">
        <v>380000</v>
      </c>
      <c r="F65" s="15"/>
    </row>
    <row r="66" spans="1:7" ht="13.15" customHeight="1" x14ac:dyDescent="0.2">
      <c r="B66" s="60" t="s">
        <v>31</v>
      </c>
      <c r="C66" s="60"/>
      <c r="D66" s="60"/>
      <c r="E66" s="6">
        <v>35000</v>
      </c>
      <c r="F66" s="15"/>
    </row>
    <row r="67" spans="1:7" x14ac:dyDescent="0.2">
      <c r="B67" s="47"/>
      <c r="C67" s="47"/>
      <c r="D67" s="47"/>
      <c r="E67" s="13"/>
      <c r="F67" s="8"/>
    </row>
    <row r="68" spans="1:7" x14ac:dyDescent="0.2">
      <c r="A68" s="3">
        <v>601</v>
      </c>
      <c r="B68" s="62" t="s">
        <v>32</v>
      </c>
      <c r="C68" s="62"/>
      <c r="D68" s="62"/>
      <c r="E68" s="62"/>
      <c r="F68" s="4">
        <f>SUM(E69:E69)</f>
        <v>25000</v>
      </c>
      <c r="G68" s="5">
        <f>F68/F112</f>
        <v>6.3268474710957969E-3</v>
      </c>
    </row>
    <row r="69" spans="1:7" x14ac:dyDescent="0.2">
      <c r="B69" s="72" t="s">
        <v>33</v>
      </c>
      <c r="C69" s="72"/>
      <c r="D69" s="72"/>
      <c r="E69" s="27">
        <v>25000</v>
      </c>
      <c r="F69" s="15"/>
    </row>
    <row r="71" spans="1:7" x14ac:dyDescent="0.2">
      <c r="A71" s="3">
        <v>602</v>
      </c>
      <c r="B71" s="62" t="s">
        <v>34</v>
      </c>
      <c r="C71" s="62"/>
      <c r="D71" s="62"/>
      <c r="E71" s="62"/>
      <c r="F71" s="4">
        <f>SUM(E72:E74)</f>
        <v>214352</v>
      </c>
      <c r="G71" s="5">
        <f>F71/F112</f>
        <v>5.4246896364973055E-2</v>
      </c>
    </row>
    <row r="72" spans="1:7" x14ac:dyDescent="0.2">
      <c r="B72" s="72" t="s">
        <v>35</v>
      </c>
      <c r="C72" s="72"/>
      <c r="D72" s="72"/>
      <c r="E72" s="27">
        <v>24300</v>
      </c>
      <c r="F72" s="15"/>
    </row>
    <row r="73" spans="1:7" x14ac:dyDescent="0.2">
      <c r="B73" s="51" t="s">
        <v>36</v>
      </c>
      <c r="C73" s="52"/>
      <c r="D73" s="53"/>
      <c r="E73" s="27">
        <v>142052</v>
      </c>
      <c r="F73" s="15"/>
    </row>
    <row r="74" spans="1:7" x14ac:dyDescent="0.2">
      <c r="B74" s="73" t="s">
        <v>37</v>
      </c>
      <c r="C74" s="60"/>
      <c r="D74" s="60"/>
      <c r="E74" s="6">
        <v>48000</v>
      </c>
      <c r="F74" s="15"/>
    </row>
    <row r="75" spans="1:7" x14ac:dyDescent="0.2">
      <c r="B75" s="9"/>
      <c r="C75" s="9"/>
      <c r="D75" s="9"/>
      <c r="E75" s="10"/>
      <c r="F75" s="15"/>
    </row>
    <row r="76" spans="1:7" s="3" customFormat="1" x14ac:dyDescent="0.2">
      <c r="A76" s="3">
        <v>603</v>
      </c>
      <c r="B76" s="62" t="s">
        <v>38</v>
      </c>
      <c r="C76" s="60"/>
      <c r="D76" s="60"/>
      <c r="E76" s="60"/>
      <c r="F76" s="4">
        <f>SUM(E77:E77)</f>
        <v>220000</v>
      </c>
      <c r="G76" s="5">
        <f>F76/F112</f>
        <v>5.5676257745643019E-2</v>
      </c>
    </row>
    <row r="77" spans="1:7" x14ac:dyDescent="0.2">
      <c r="B77" s="60" t="s">
        <v>39</v>
      </c>
      <c r="C77" s="60"/>
      <c r="D77" s="60"/>
      <c r="E77" s="6">
        <v>220000</v>
      </c>
      <c r="F77" s="15"/>
    </row>
    <row r="78" spans="1:7" x14ac:dyDescent="0.2">
      <c r="F78" s="8"/>
    </row>
    <row r="79" spans="1:7" x14ac:dyDescent="0.2">
      <c r="A79" s="3">
        <v>61</v>
      </c>
      <c r="B79" s="62" t="s">
        <v>40</v>
      </c>
      <c r="C79" s="62"/>
      <c r="D79" s="62"/>
      <c r="E79" s="60"/>
      <c r="F79" s="4">
        <f>SUM(E80:E80)</f>
        <v>100000</v>
      </c>
      <c r="G79" s="5">
        <f>F79/F112</f>
        <v>2.5307389884383188E-2</v>
      </c>
    </row>
    <row r="80" spans="1:7" s="3" customFormat="1" x14ac:dyDescent="0.2">
      <c r="A80"/>
      <c r="B80" s="72" t="s">
        <v>41</v>
      </c>
      <c r="C80" s="72"/>
      <c r="D80" s="72"/>
      <c r="E80" s="27">
        <v>100000</v>
      </c>
      <c r="F80" s="15"/>
      <c r="G80"/>
    </row>
    <row r="81" spans="1:11" s="3" customFormat="1" x14ac:dyDescent="0.2">
      <c r="A81" s="28"/>
      <c r="B81" s="29"/>
      <c r="C81" s="29"/>
      <c r="D81" s="29"/>
      <c r="E81" s="30"/>
      <c r="F81" s="31"/>
      <c r="G81" s="28"/>
    </row>
    <row r="82" spans="1:11" x14ac:dyDescent="0.2">
      <c r="A82" s="3">
        <v>62</v>
      </c>
      <c r="B82" s="62" t="s">
        <v>42</v>
      </c>
      <c r="C82" s="62"/>
      <c r="D82" s="62"/>
      <c r="E82" s="60"/>
      <c r="F82" s="4">
        <f>SUM(E83:E91)</f>
        <v>258500</v>
      </c>
      <c r="G82" s="5">
        <f>F82/F112</f>
        <v>6.5419602851130548E-2</v>
      </c>
    </row>
    <row r="83" spans="1:11" x14ac:dyDescent="0.2">
      <c r="B83" s="72" t="s">
        <v>43</v>
      </c>
      <c r="C83" s="72"/>
      <c r="D83" s="72"/>
      <c r="E83" s="32">
        <v>25000</v>
      </c>
      <c r="J83" s="3"/>
    </row>
    <row r="84" spans="1:11" x14ac:dyDescent="0.2">
      <c r="B84" s="60" t="s">
        <v>44</v>
      </c>
      <c r="C84" s="60"/>
      <c r="D84" s="60"/>
      <c r="E84" s="32">
        <v>30000</v>
      </c>
      <c r="J84" s="3"/>
    </row>
    <row r="85" spans="1:11" x14ac:dyDescent="0.2">
      <c r="B85" s="60" t="s">
        <v>45</v>
      </c>
      <c r="C85" s="60"/>
      <c r="D85" s="60"/>
      <c r="E85" s="32">
        <v>13000</v>
      </c>
      <c r="I85" s="3"/>
    </row>
    <row r="86" spans="1:11" x14ac:dyDescent="0.2">
      <c r="B86" s="60" t="s">
        <v>46</v>
      </c>
      <c r="C86" s="60"/>
      <c r="D86" s="60"/>
      <c r="E86" s="32">
        <v>42000</v>
      </c>
    </row>
    <row r="87" spans="1:11" x14ac:dyDescent="0.2">
      <c r="B87" s="60" t="s">
        <v>47</v>
      </c>
      <c r="C87" s="60"/>
      <c r="D87" s="60"/>
      <c r="E87" s="32">
        <v>25500</v>
      </c>
      <c r="G87" s="28"/>
    </row>
    <row r="88" spans="1:11" x14ac:dyDescent="0.2">
      <c r="B88" s="51" t="s">
        <v>48</v>
      </c>
      <c r="C88" s="52"/>
      <c r="D88" s="53"/>
      <c r="E88" s="32">
        <v>5000</v>
      </c>
      <c r="G88" s="28"/>
    </row>
    <row r="89" spans="1:11" s="28" customFormat="1" x14ac:dyDescent="0.2">
      <c r="A89"/>
      <c r="B89" s="51" t="s">
        <v>49</v>
      </c>
      <c r="C89" s="52"/>
      <c r="D89" s="53"/>
      <c r="E89" s="32">
        <f>36000+6000+26000</f>
        <v>68000</v>
      </c>
      <c r="F89"/>
      <c r="G89"/>
    </row>
    <row r="90" spans="1:11" x14ac:dyDescent="0.2">
      <c r="B90" s="74" t="s">
        <v>50</v>
      </c>
      <c r="C90" s="75"/>
      <c r="D90" s="76"/>
      <c r="E90" s="32">
        <v>15000</v>
      </c>
      <c r="H90" s="33"/>
      <c r="I90" s="28"/>
      <c r="J90" s="28"/>
      <c r="K90" s="28"/>
    </row>
    <row r="91" spans="1:11" x14ac:dyDescent="0.2">
      <c r="B91" s="77" t="s">
        <v>51</v>
      </c>
      <c r="C91" s="75"/>
      <c r="D91" s="76"/>
      <c r="E91" s="32">
        <v>35000</v>
      </c>
      <c r="H91" s="33"/>
    </row>
    <row r="92" spans="1:11" x14ac:dyDescent="0.2">
      <c r="E92" s="14"/>
      <c r="F92" s="8"/>
      <c r="H92" s="22"/>
    </row>
    <row r="93" spans="1:11" x14ac:dyDescent="0.2">
      <c r="A93" s="3">
        <v>63</v>
      </c>
      <c r="B93" s="62" t="s">
        <v>52</v>
      </c>
      <c r="C93" s="62"/>
      <c r="D93" s="62"/>
      <c r="E93" s="60"/>
      <c r="F93" s="4">
        <f>SUM(E94:E95)</f>
        <v>67000</v>
      </c>
      <c r="G93" s="5">
        <f>F93/F112</f>
        <v>1.6955951222536736E-2</v>
      </c>
      <c r="H93" s="33"/>
    </row>
    <row r="94" spans="1:11" x14ac:dyDescent="0.2">
      <c r="B94" s="72" t="s">
        <v>53</v>
      </c>
      <c r="C94" s="72"/>
      <c r="D94" s="72"/>
      <c r="E94" s="27">
        <v>1000</v>
      </c>
      <c r="F94" s="15" t="s">
        <v>15</v>
      </c>
    </row>
    <row r="95" spans="1:11" x14ac:dyDescent="0.2">
      <c r="B95" s="78" t="s">
        <v>54</v>
      </c>
      <c r="C95" s="72"/>
      <c r="D95" s="72"/>
      <c r="E95" s="27">
        <v>66000</v>
      </c>
    </row>
    <row r="97" spans="1:7" x14ac:dyDescent="0.2">
      <c r="A97" s="3">
        <v>64</v>
      </c>
      <c r="B97" s="62" t="s">
        <v>55</v>
      </c>
      <c r="C97" s="62"/>
      <c r="D97" s="62"/>
      <c r="E97" s="60"/>
      <c r="F97" s="4">
        <f>SUM(E98:E99)</f>
        <v>1965000</v>
      </c>
      <c r="G97" s="5">
        <f>F97/F112</f>
        <v>0.49729021122812966</v>
      </c>
    </row>
    <row r="98" spans="1:7" x14ac:dyDescent="0.2">
      <c r="B98" s="72" t="s">
        <v>56</v>
      </c>
      <c r="C98" s="72"/>
      <c r="D98" s="72"/>
      <c r="E98" s="27">
        <v>1820000</v>
      </c>
      <c r="F98" s="15"/>
    </row>
    <row r="99" spans="1:7" x14ac:dyDescent="0.2">
      <c r="B99" s="60" t="s">
        <v>57</v>
      </c>
      <c r="C99" s="60"/>
      <c r="D99" s="60"/>
      <c r="E99" s="6">
        <v>145000</v>
      </c>
      <c r="F99" s="15"/>
    </row>
    <row r="100" spans="1:7" ht="12.75" customHeight="1" x14ac:dyDescent="0.2">
      <c r="F100" s="8"/>
    </row>
    <row r="101" spans="1:7" x14ac:dyDescent="0.2">
      <c r="A101" s="3">
        <v>67</v>
      </c>
      <c r="B101" s="62" t="s">
        <v>58</v>
      </c>
      <c r="C101" s="62"/>
      <c r="D101" s="62"/>
      <c r="E101" s="60"/>
      <c r="F101" s="4">
        <f>SUM(E102:E104)</f>
        <v>460000</v>
      </c>
      <c r="G101" s="5">
        <f>F101/F112</f>
        <v>0.11641399346816267</v>
      </c>
    </row>
    <row r="102" spans="1:7" x14ac:dyDescent="0.2">
      <c r="B102" s="72" t="s">
        <v>59</v>
      </c>
      <c r="C102" s="72"/>
      <c r="D102" s="72"/>
      <c r="E102" s="27">
        <v>300000</v>
      </c>
      <c r="F102" s="15" t="s">
        <v>15</v>
      </c>
    </row>
    <row r="103" spans="1:7" x14ac:dyDescent="0.2">
      <c r="B103" s="51" t="s">
        <v>60</v>
      </c>
      <c r="C103" s="52"/>
      <c r="D103" s="53"/>
      <c r="E103" s="6">
        <v>100000</v>
      </c>
      <c r="F103" s="15"/>
    </row>
    <row r="104" spans="1:7" x14ac:dyDescent="0.2">
      <c r="B104" s="51" t="s">
        <v>61</v>
      </c>
      <c r="C104" s="52"/>
      <c r="D104" s="53"/>
      <c r="E104" s="34">
        <v>60000</v>
      </c>
      <c r="F104" s="15"/>
    </row>
    <row r="105" spans="1:7" x14ac:dyDescent="0.2">
      <c r="B105" s="29"/>
      <c r="C105" s="29"/>
      <c r="D105" s="29"/>
      <c r="E105" s="35"/>
      <c r="F105" s="15"/>
    </row>
    <row r="106" spans="1:7" x14ac:dyDescent="0.2">
      <c r="A106" s="3">
        <v>69</v>
      </c>
      <c r="B106" s="62" t="s">
        <v>62</v>
      </c>
      <c r="C106" s="62"/>
      <c r="D106" s="62"/>
      <c r="E106" s="60"/>
      <c r="F106" s="4">
        <f>SUM(E107:E108)</f>
        <v>50000</v>
      </c>
      <c r="G106" s="5">
        <f>F106/F112</f>
        <v>1.2653694942191594E-2</v>
      </c>
    </row>
    <row r="107" spans="1:7" x14ac:dyDescent="0.2">
      <c r="B107" s="72" t="s">
        <v>63</v>
      </c>
      <c r="C107" s="72"/>
      <c r="D107" s="72"/>
      <c r="E107" s="27">
        <v>50000</v>
      </c>
      <c r="F107" s="15"/>
    </row>
    <row r="108" spans="1:7" x14ac:dyDescent="0.2">
      <c r="B108" s="9"/>
      <c r="C108" s="9"/>
      <c r="D108" s="9"/>
      <c r="E108" s="10"/>
      <c r="F108" s="15"/>
    </row>
    <row r="109" spans="1:7" x14ac:dyDescent="0.2">
      <c r="B109" s="62" t="s">
        <v>64</v>
      </c>
      <c r="C109" s="62"/>
      <c r="D109" s="62"/>
      <c r="E109" s="60"/>
      <c r="F109" s="4">
        <v>75563</v>
      </c>
    </row>
    <row r="110" spans="1:7" x14ac:dyDescent="0.2">
      <c r="B110" s="9"/>
      <c r="C110" s="9"/>
      <c r="D110" s="9"/>
      <c r="E110" s="10"/>
      <c r="F110" s="15"/>
      <c r="G110" s="8"/>
    </row>
    <row r="111" spans="1:7" x14ac:dyDescent="0.2">
      <c r="B111" s="9"/>
      <c r="C111" s="9"/>
      <c r="D111" s="9"/>
      <c r="E111" s="10"/>
      <c r="F111" s="15"/>
      <c r="G111" s="8"/>
    </row>
    <row r="112" spans="1:7" ht="15.75" x14ac:dyDescent="0.25">
      <c r="B112" s="54" t="s">
        <v>65</v>
      </c>
      <c r="C112" s="54"/>
      <c r="D112" s="54"/>
      <c r="E112" s="54"/>
      <c r="F112" s="20">
        <f>F106+F101+F97+F93+F82+F79+F71+F76+F68+F60+F109</f>
        <v>3951415</v>
      </c>
    </row>
    <row r="113" spans="2:6" ht="15.75" x14ac:dyDescent="0.25">
      <c r="B113" s="36"/>
      <c r="C113" s="36"/>
      <c r="D113" s="36"/>
      <c r="E113" s="36"/>
      <c r="F113" s="37"/>
    </row>
  </sheetData>
  <mergeCells count="67">
    <mergeCell ref="B112:E112"/>
    <mergeCell ref="B102:D102"/>
    <mergeCell ref="B103:D103"/>
    <mergeCell ref="B104:D104"/>
    <mergeCell ref="B106:E106"/>
    <mergeCell ref="B107:D107"/>
    <mergeCell ref="B109:E109"/>
    <mergeCell ref="B101:E101"/>
    <mergeCell ref="B87:D87"/>
    <mergeCell ref="B88:D88"/>
    <mergeCell ref="B89:D89"/>
    <mergeCell ref="B90:D90"/>
    <mergeCell ref="B91:D91"/>
    <mergeCell ref="B93:E93"/>
    <mergeCell ref="B94:D94"/>
    <mergeCell ref="B95:D95"/>
    <mergeCell ref="B97:E97"/>
    <mergeCell ref="B98:D98"/>
    <mergeCell ref="B99:D99"/>
    <mergeCell ref="B86:D86"/>
    <mergeCell ref="B72:D72"/>
    <mergeCell ref="B73:D73"/>
    <mergeCell ref="B74:D74"/>
    <mergeCell ref="B76:E76"/>
    <mergeCell ref="B77:D77"/>
    <mergeCell ref="B79:E79"/>
    <mergeCell ref="B80:D80"/>
    <mergeCell ref="B82:E82"/>
    <mergeCell ref="B83:D83"/>
    <mergeCell ref="B84:D84"/>
    <mergeCell ref="B85:D85"/>
    <mergeCell ref="B71:E71"/>
    <mergeCell ref="A57:F58"/>
    <mergeCell ref="B60:E60"/>
    <mergeCell ref="B61:D61"/>
    <mergeCell ref="B62:D62"/>
    <mergeCell ref="B63:D63"/>
    <mergeCell ref="B64:D64"/>
    <mergeCell ref="B65:D65"/>
    <mergeCell ref="B66:D66"/>
    <mergeCell ref="B67:D67"/>
    <mergeCell ref="B68:E68"/>
    <mergeCell ref="B69:D69"/>
    <mergeCell ref="B37:E37"/>
    <mergeCell ref="B21:E21"/>
    <mergeCell ref="B22:D22"/>
    <mergeCell ref="B23:D23"/>
    <mergeCell ref="B24:D24"/>
    <mergeCell ref="B26:E26"/>
    <mergeCell ref="B27:D27"/>
    <mergeCell ref="B29:E29"/>
    <mergeCell ref="B30:D30"/>
    <mergeCell ref="B31:D31"/>
    <mergeCell ref="B33:E33"/>
    <mergeCell ref="B34:D34"/>
    <mergeCell ref="B19:D19"/>
    <mergeCell ref="A2:F3"/>
    <mergeCell ref="B5:C5"/>
    <mergeCell ref="B7:E7"/>
    <mergeCell ref="B8:D8"/>
    <mergeCell ref="B10:E10"/>
    <mergeCell ref="B11:D11"/>
    <mergeCell ref="B13:E13"/>
    <mergeCell ref="B14:D14"/>
    <mergeCell ref="B15:D15"/>
    <mergeCell ref="B17:E17"/>
    <mergeCell ref="B18:D18"/>
  </mergeCells>
  <pageMargins left="0.78740157480314965" right="0.23622047244094491" top="0.43307086614173229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2019 PORTAL TRANSPA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Plaza</cp:lastModifiedBy>
  <cp:lastPrinted>2019-04-09T11:12:14Z</cp:lastPrinted>
  <dcterms:created xsi:type="dcterms:W3CDTF">2019-04-09T09:55:54Z</dcterms:created>
  <dcterms:modified xsi:type="dcterms:W3CDTF">2019-04-09T11:19:15Z</dcterms:modified>
</cp:coreProperties>
</file>